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01" sheetId="1" r:id="rId1"/>
    <sheet name="02" sheetId="2" r:id="rId2"/>
    <sheet name="Conc" sheetId="3" r:id="rId3"/>
  </sheets>
  <definedNames>
    <definedName name="_xlnm.Print_Area" localSheetId="0">'01'!$A$1:$H$25</definedName>
    <definedName name="_xlnm.Print_Area" localSheetId="1">'02'!$A$1:$H$25</definedName>
    <definedName name="_xlnm.Print_Titles" localSheetId="0">'01'!$1:$20</definedName>
    <definedName name="_xlnm.Print_Titles" localSheetId="1">'02'!$1:$20</definedName>
  </definedNames>
  <calcPr fullCalcOnLoad="1"/>
</workbook>
</file>

<file path=xl/sharedStrings.xml><?xml version="1.0" encoding="utf-8"?>
<sst xmlns="http://schemas.openxmlformats.org/spreadsheetml/2006/main" count="152" uniqueCount="70">
  <si>
    <t>( 1 )</t>
  </si>
  <si>
    <t>( 2 )</t>
  </si>
  <si>
    <t>( 3 )</t>
  </si>
  <si>
    <t>( 4 )</t>
  </si>
  <si>
    <t>Mês/Ano</t>
  </si>
  <si>
    <t>-</t>
  </si>
  <si>
    <t>( 5 )</t>
  </si>
  <si>
    <t>( 6 )</t>
  </si>
  <si>
    <t>( 7 )</t>
  </si>
  <si>
    <t>( 8 )</t>
  </si>
  <si>
    <t>Correção</t>
  </si>
  <si>
    <t>Principal</t>
  </si>
  <si>
    <t>Juros</t>
  </si>
  <si>
    <t>Valores</t>
  </si>
  <si>
    <t>Monetária</t>
  </si>
  <si>
    <t>Monetária dos</t>
  </si>
  <si>
    <t xml:space="preserve">dos </t>
  </si>
  <si>
    <t>Débitos</t>
  </si>
  <si>
    <t>Monetária e</t>
  </si>
  <si>
    <t>Judiciais</t>
  </si>
  <si>
    <t>Vigente em</t>
  </si>
  <si>
    <t>vigente em</t>
  </si>
  <si>
    <t>$</t>
  </si>
  <si>
    <t>(C.5 + C.7)</t>
  </si>
  <si>
    <t>Valor</t>
  </si>
  <si>
    <t>I</t>
  </si>
  <si>
    <t>II</t>
  </si>
  <si>
    <t>III</t>
  </si>
  <si>
    <t>IV</t>
  </si>
  <si>
    <t>V</t>
  </si>
  <si>
    <t>VI</t>
  </si>
  <si>
    <t>.</t>
  </si>
  <si>
    <r>
      <t>Título:</t>
    </r>
    <r>
      <rPr>
        <b/>
        <sz val="8"/>
        <rFont val="Tahoma"/>
        <family val="2"/>
      </rPr>
      <t xml:space="preserve"> INDENIZAÇÃO DANOS MATERIAIS </t>
    </r>
  </si>
  <si>
    <t xml:space="preserve">           (R.Sentença fls. 103/107 dos autos)</t>
  </si>
  <si>
    <t>Indenização</t>
  </si>
  <si>
    <t>Arbitrado</t>
  </si>
  <si>
    <t>na</t>
  </si>
  <si>
    <t>R.Sentença</t>
  </si>
  <si>
    <t>Fls. 107 autos</t>
  </si>
  <si>
    <t>Época Própria</t>
  </si>
  <si>
    <t>(C.5 % C.6)</t>
  </si>
  <si>
    <t>Juros devidos em</t>
  </si>
  <si>
    <r>
      <t>Título:</t>
    </r>
    <r>
      <rPr>
        <b/>
        <sz val="8"/>
        <rFont val="Tahoma"/>
        <family val="2"/>
      </rPr>
      <t xml:space="preserve"> INDENIZAÇÃO DANOS MORAIS</t>
    </r>
  </si>
  <si>
    <t>CONCLUSÃO</t>
  </si>
  <si>
    <t xml:space="preserve">        CONTEÚDO</t>
  </si>
  <si>
    <t>VALORES</t>
  </si>
  <si>
    <t>APURADOS</t>
  </si>
  <si>
    <t>INDENIZAÇÃO POR DANOS MORAIS (Anexo 02)</t>
  </si>
  <si>
    <t>PRINCIPAL..................................................................................................…...............................................................................</t>
  </si>
  <si>
    <t>CORREÇÃO MONETÁRIA..............................................................….................................................................................................</t>
  </si>
  <si>
    <t>JUROS .............................................................................................................................................................................................................</t>
  </si>
  <si>
    <t>VALOR APURADO.......................................................................................................................................................................................................................................</t>
  </si>
  <si>
    <t>VII</t>
  </si>
  <si>
    <t>VIII</t>
  </si>
  <si>
    <t>VALOR APURADO............................................................................................................................................................................................................................</t>
  </si>
  <si>
    <t>IX</t>
  </si>
  <si>
    <t>X</t>
  </si>
  <si>
    <t>XI</t>
  </si>
  <si>
    <t>INDENIZAÇÃO POR DANOS MATERIAIS (Anexo 01)</t>
  </si>
  <si>
    <t>HONORÁRIOS ADVOCATÍCIOS (10% ATRIBUÍDO À CAUSA) ...................................................</t>
  </si>
  <si>
    <t>TOTAL DOS VALORES APURADOS EM 01/12/2015 ................................................................................................</t>
  </si>
  <si>
    <t>TOTAL DEVIDO EM 01/12/2015 ...............................................................................................</t>
  </si>
  <si>
    <r>
      <t>Processo n.º:</t>
    </r>
    <r>
      <rPr>
        <b/>
        <sz val="8"/>
        <rFont val="Tahoma"/>
        <family val="2"/>
      </rPr>
      <t xml:space="preserve"> XXXXXXX-XX.XXXX.X.X.XXXX- 4ª Vara Cível de Mauá</t>
    </r>
  </si>
  <si>
    <r>
      <t xml:space="preserve">Requerente : </t>
    </r>
    <r>
      <rPr>
        <b/>
        <sz val="8"/>
        <rFont val="Tahoma"/>
        <family val="2"/>
      </rPr>
      <t>XXXXXXXXXXXXXXXXXXX</t>
    </r>
  </si>
  <si>
    <r>
      <t>Requerido:</t>
    </r>
    <r>
      <rPr>
        <b/>
        <sz val="8"/>
        <rFont val="Tahoma"/>
        <family val="2"/>
      </rPr>
      <t xml:space="preserve"> XXXXXXXXXXXXXXXXXXX</t>
    </r>
  </si>
  <si>
    <r>
      <t>Ordem: X.XXX/XX             Distribuição: XX/XX/XXXX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              Citação: XX/XX/XXXX</t>
    </r>
  </si>
  <si>
    <t>www.sentenca.com.br</t>
  </si>
  <si>
    <t xml:space="preserve">                                www.sentenca.com.br</t>
  </si>
  <si>
    <t>"Todos os direitos reservados à Sentença Assessoria"</t>
  </si>
  <si>
    <t xml:space="preserve">                                     www.sentenca.com.br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</si>
</sst>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00"/>
    <numFmt numFmtId="176" formatCode="0.000000000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_);_(@_)"/>
    <numFmt numFmtId="182" formatCode="0.000000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0_);_(* \(#,##0.0000000000\);_(* &quot;-&quot;??_);_(@_)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ahoma"/>
      <family val="2"/>
    </font>
    <font>
      <b/>
      <u val="single"/>
      <sz val="8"/>
      <name val="Tahoma"/>
      <family val="2"/>
    </font>
    <font>
      <b/>
      <i/>
      <sz val="8"/>
      <name val="Tahoma"/>
      <family val="2"/>
    </font>
    <font>
      <b/>
      <sz val="9"/>
      <name val="Tahoma"/>
      <family val="2"/>
    </font>
    <font>
      <i/>
      <sz val="8"/>
      <name val="Tahoma"/>
      <family val="2"/>
    </font>
    <font>
      <sz val="7.5"/>
      <name val="Verdan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1" fontId="2" fillId="0" borderId="19" xfId="0" applyNumberFormat="1" applyFont="1" applyBorder="1" applyAlignment="1">
      <alignment horizontal="right"/>
    </xf>
    <xf numFmtId="171" fontId="2" fillId="0" borderId="19" xfId="53" applyFont="1" applyBorder="1" applyAlignment="1">
      <alignment/>
    </xf>
    <xf numFmtId="180" fontId="2" fillId="0" borderId="19" xfId="0" applyNumberFormat="1" applyFont="1" applyBorder="1" applyAlignment="1">
      <alignment/>
    </xf>
    <xf numFmtId="171" fontId="2" fillId="0" borderId="19" xfId="0" applyNumberFormat="1" applyFont="1" applyBorder="1" applyAlignment="1">
      <alignment/>
    </xf>
    <xf numFmtId="17" fontId="2" fillId="0" borderId="19" xfId="0" applyNumberFormat="1" applyFont="1" applyBorder="1" applyAlignment="1">
      <alignment horizontal="right"/>
    </xf>
    <xf numFmtId="180" fontId="2" fillId="0" borderId="19" xfId="53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8" fillId="0" borderId="17" xfId="0" applyFont="1" applyFill="1" applyBorder="1" applyAlignment="1">
      <alignment horizontal="centerContinuous"/>
    </xf>
    <xf numFmtId="0" fontId="3" fillId="0" borderId="20" xfId="0" applyFont="1" applyBorder="1" applyAlignment="1" quotePrefix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17" xfId="0" applyNumberFormat="1" applyFont="1" applyFill="1" applyBorder="1" applyAlignment="1" quotePrefix="1">
      <alignment horizontal="center"/>
    </xf>
    <xf numFmtId="14" fontId="3" fillId="0" borderId="14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24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1" fontId="3" fillId="0" borderId="0" xfId="0" applyNumberFormat="1" applyFont="1" applyFill="1" applyBorder="1" applyAlignment="1">
      <alignment horizontal="right"/>
    </xf>
    <xf numFmtId="0" fontId="3" fillId="0" borderId="26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9" fillId="0" borderId="24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left"/>
    </xf>
    <xf numFmtId="171" fontId="9" fillId="0" borderId="0" xfId="53" applyFont="1" applyBorder="1" applyAlignment="1">
      <alignment horizontal="left"/>
    </xf>
    <xf numFmtId="171" fontId="9" fillId="0" borderId="0" xfId="53" applyFont="1" applyBorder="1" applyAlignment="1">
      <alignment/>
    </xf>
    <xf numFmtId="0" fontId="9" fillId="0" borderId="25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4" fontId="3" fillId="0" borderId="0" xfId="0" applyNumberFormat="1" applyFont="1" applyBorder="1" applyAlignment="1">
      <alignment horizontal="left"/>
    </xf>
    <xf numFmtId="171" fontId="3" fillId="0" borderId="0" xfId="53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26" xfId="0" applyNumberFormat="1" applyFont="1" applyBorder="1" applyAlignment="1">
      <alignment horizontal="center"/>
    </xf>
    <xf numFmtId="171" fontId="2" fillId="0" borderId="26" xfId="0" applyNumberFormat="1" applyFont="1" applyBorder="1" applyAlignment="1">
      <alignment/>
    </xf>
    <xf numFmtId="171" fontId="2" fillId="0" borderId="26" xfId="0" applyNumberFormat="1" applyFont="1" applyBorder="1" applyAlignment="1">
      <alignment horizontal="center"/>
    </xf>
    <xf numFmtId="171" fontId="3" fillId="0" borderId="26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right"/>
    </xf>
    <xf numFmtId="171" fontId="2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2" fillId="0" borderId="0" xfId="0" applyNumberFormat="1" applyFont="1" applyAlignment="1" quotePrefix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quotePrefix="1">
      <alignment horizontal="left"/>
    </xf>
    <xf numFmtId="171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center"/>
    </xf>
    <xf numFmtId="171" fontId="2" fillId="0" borderId="22" xfId="53" applyFont="1" applyBorder="1" applyAlignment="1">
      <alignment/>
    </xf>
    <xf numFmtId="171" fontId="2" fillId="0" borderId="0" xfId="53" applyFont="1" applyBorder="1" applyAlignment="1">
      <alignment horizontal="center"/>
    </xf>
    <xf numFmtId="171" fontId="2" fillId="0" borderId="0" xfId="53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71" fontId="3" fillId="0" borderId="0" xfId="53" applyFont="1" applyBorder="1" applyAlignment="1">
      <alignment horizontal="left"/>
    </xf>
    <xf numFmtId="0" fontId="3" fillId="0" borderId="25" xfId="0" applyNumberFormat="1" applyFont="1" applyBorder="1" applyAlignment="1">
      <alignment/>
    </xf>
    <xf numFmtId="0" fontId="9" fillId="0" borderId="21" xfId="0" applyNumberFormat="1" applyFont="1" applyBorder="1" applyAlignment="1">
      <alignment/>
    </xf>
    <xf numFmtId="0" fontId="9" fillId="0" borderId="22" xfId="0" applyNumberFormat="1" applyFont="1" applyFill="1" applyBorder="1" applyAlignment="1">
      <alignment/>
    </xf>
    <xf numFmtId="0" fontId="9" fillId="0" borderId="22" xfId="0" applyNumberFormat="1" applyFont="1" applyFill="1" applyBorder="1" applyAlignment="1">
      <alignment horizontal="center"/>
    </xf>
    <xf numFmtId="0" fontId="9" fillId="0" borderId="22" xfId="0" applyNumberFormat="1" applyFont="1" applyBorder="1" applyAlignment="1">
      <alignment/>
    </xf>
    <xf numFmtId="0" fontId="9" fillId="0" borderId="22" xfId="0" applyNumberFormat="1" applyFont="1" applyBorder="1" applyAlignment="1">
      <alignment horizontal="center"/>
    </xf>
    <xf numFmtId="171" fontId="9" fillId="0" borderId="22" xfId="0" applyNumberFormat="1" applyFont="1" applyBorder="1" applyAlignment="1">
      <alignment/>
    </xf>
    <xf numFmtId="0" fontId="9" fillId="0" borderId="23" xfId="0" applyNumberFormat="1" applyFont="1" applyBorder="1" applyAlignment="1">
      <alignment/>
    </xf>
    <xf numFmtId="0" fontId="12" fillId="0" borderId="0" xfId="0" applyNumberFormat="1" applyFont="1" applyAlignment="1">
      <alignment vertical="center"/>
    </xf>
    <xf numFmtId="172" fontId="2" fillId="33" borderId="19" xfId="53" applyNumberFormat="1" applyFont="1" applyFill="1" applyBorder="1" applyAlignment="1">
      <alignment/>
    </xf>
    <xf numFmtId="17" fontId="2" fillId="33" borderId="19" xfId="0" applyNumberFormat="1" applyFont="1" applyFill="1" applyBorder="1" applyAlignment="1">
      <alignment horizontal="right"/>
    </xf>
    <xf numFmtId="171" fontId="9" fillId="33" borderId="0" xfId="53" applyFont="1" applyFill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171" fontId="10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C24" sqref="C24:G32"/>
    </sheetView>
  </sheetViews>
  <sheetFormatPr defaultColWidth="11.421875" defaultRowHeight="12.75"/>
  <cols>
    <col min="1" max="1" width="9.140625" style="1" customWidth="1"/>
    <col min="2" max="2" width="11.28125" style="1" customWidth="1"/>
    <col min="3" max="3" width="12.00390625" style="1" customWidth="1"/>
    <col min="4" max="5" width="11.421875" style="1" customWidth="1"/>
    <col min="6" max="6" width="9.00390625" style="1" customWidth="1"/>
    <col min="7" max="7" width="10.8515625" style="1" customWidth="1"/>
    <col min="8" max="8" width="13.421875" style="1" customWidth="1"/>
    <col min="9" max="9" width="8.28125" style="1" customWidth="1"/>
    <col min="10" max="10" width="4.8515625" style="1" customWidth="1"/>
    <col min="11" max="16384" width="11.421875" style="1" customWidth="1"/>
  </cols>
  <sheetData>
    <row r="1" spans="5:8" ht="10.5">
      <c r="E1" s="22"/>
      <c r="H1" s="22"/>
    </row>
    <row r="2" spans="5:8" ht="10.5">
      <c r="E2" s="22"/>
      <c r="H2" s="22"/>
    </row>
    <row r="3" ht="12" customHeight="1"/>
    <row r="4" ht="10.5">
      <c r="A4" s="1" t="s">
        <v>32</v>
      </c>
    </row>
    <row r="5" s="2" customFormat="1" ht="10.5">
      <c r="A5" s="2" t="s">
        <v>33</v>
      </c>
    </row>
    <row r="6" spans="2:7" ht="12" customHeight="1">
      <c r="B6" s="2"/>
      <c r="C6" s="2"/>
      <c r="D6" s="2"/>
      <c r="E6" s="2"/>
      <c r="F6" s="2"/>
      <c r="G6" s="2"/>
    </row>
    <row r="7" spans="1:7" ht="10.5">
      <c r="A7" s="1" t="s">
        <v>62</v>
      </c>
      <c r="B7" s="2"/>
      <c r="C7" s="2"/>
      <c r="D7" s="2"/>
      <c r="E7" s="2"/>
      <c r="F7" s="2"/>
      <c r="G7" s="2"/>
    </row>
    <row r="8" ht="10.5">
      <c r="A8" s="1" t="s">
        <v>63</v>
      </c>
    </row>
    <row r="9" ht="10.5">
      <c r="A9" s="1" t="s">
        <v>64</v>
      </c>
    </row>
    <row r="10" ht="10.5">
      <c r="A10" s="1" t="s">
        <v>65</v>
      </c>
    </row>
    <row r="11" ht="12.75" customHeight="1" thickBot="1"/>
    <row r="12" spans="1:8" s="26" customFormat="1" ht="12.75" customHeight="1" thickBot="1" thickTop="1">
      <c r="A12" s="24" t="s">
        <v>0</v>
      </c>
      <c r="B12" s="25" t="s">
        <v>1</v>
      </c>
      <c r="C12" s="24" t="s">
        <v>2</v>
      </c>
      <c r="D12" s="24" t="s">
        <v>3</v>
      </c>
      <c r="E12" s="24" t="s">
        <v>6</v>
      </c>
      <c r="F12" s="24" t="s">
        <v>7</v>
      </c>
      <c r="G12" s="24" t="s">
        <v>8</v>
      </c>
      <c r="H12" s="24" t="s">
        <v>9</v>
      </c>
    </row>
    <row r="13" ht="9.75" customHeight="1" thickBot="1" thickTop="1"/>
    <row r="14" spans="1:8" ht="11.25" thickTop="1">
      <c r="A14" s="3" t="s">
        <v>4</v>
      </c>
      <c r="B14" s="4" t="s">
        <v>24</v>
      </c>
      <c r="C14" s="4" t="s">
        <v>10</v>
      </c>
      <c r="D14" s="4" t="s">
        <v>10</v>
      </c>
      <c r="E14" s="4" t="s">
        <v>11</v>
      </c>
      <c r="F14" s="5" t="s">
        <v>12</v>
      </c>
      <c r="G14" s="4" t="s">
        <v>13</v>
      </c>
      <c r="H14" s="6" t="s">
        <v>11</v>
      </c>
    </row>
    <row r="15" spans="1:8" ht="10.5">
      <c r="A15" s="7"/>
      <c r="B15" s="8" t="s">
        <v>34</v>
      </c>
      <c r="C15" s="8" t="s">
        <v>14</v>
      </c>
      <c r="D15" s="8" t="s">
        <v>15</v>
      </c>
      <c r="E15" s="8" t="s">
        <v>10</v>
      </c>
      <c r="F15" s="9"/>
      <c r="G15" s="8" t="s">
        <v>16</v>
      </c>
      <c r="H15" s="10" t="s">
        <v>10</v>
      </c>
    </row>
    <row r="16" spans="1:8" ht="10.5">
      <c r="A16" s="7"/>
      <c r="B16" s="8" t="s">
        <v>35</v>
      </c>
      <c r="C16" s="8" t="s">
        <v>17</v>
      </c>
      <c r="D16" s="8" t="s">
        <v>17</v>
      </c>
      <c r="E16" s="8" t="s">
        <v>14</v>
      </c>
      <c r="F16" s="9"/>
      <c r="G16" s="8" t="s">
        <v>12</v>
      </c>
      <c r="H16" s="10" t="s">
        <v>18</v>
      </c>
    </row>
    <row r="17" spans="1:8" ht="10.5">
      <c r="A17" s="7"/>
      <c r="B17" s="8" t="s">
        <v>36</v>
      </c>
      <c r="C17" s="8" t="s">
        <v>19</v>
      </c>
      <c r="D17" s="8" t="s">
        <v>19</v>
      </c>
      <c r="E17" s="8" t="s">
        <v>20</v>
      </c>
      <c r="F17" s="9"/>
      <c r="G17" s="8"/>
      <c r="H17" s="10" t="s">
        <v>41</v>
      </c>
    </row>
    <row r="18" spans="1:8" ht="10.5">
      <c r="A18" s="7"/>
      <c r="B18" s="8" t="s">
        <v>37</v>
      </c>
      <c r="C18" s="8" t="s">
        <v>39</v>
      </c>
      <c r="D18" s="8" t="s">
        <v>21</v>
      </c>
      <c r="E18" s="28">
        <f>D19</f>
        <v>42339</v>
      </c>
      <c r="F18" s="9"/>
      <c r="G18" s="8"/>
      <c r="H18" s="29">
        <v>42339</v>
      </c>
    </row>
    <row r="19" spans="1:8" ht="11.25" thickBot="1">
      <c r="A19" s="11"/>
      <c r="B19" s="12" t="s">
        <v>38</v>
      </c>
      <c r="C19" s="23" t="s">
        <v>31</v>
      </c>
      <c r="D19" s="27">
        <v>42339</v>
      </c>
      <c r="E19" s="12"/>
      <c r="F19" s="12"/>
      <c r="G19" s="13" t="s">
        <v>40</v>
      </c>
      <c r="H19" s="14" t="s">
        <v>23</v>
      </c>
    </row>
    <row r="20" ht="13.5" thickTop="1"/>
    <row r="21" spans="1:8" ht="10.5">
      <c r="A21" s="19">
        <v>40513</v>
      </c>
      <c r="B21" s="15">
        <v>28930</v>
      </c>
      <c r="C21" s="20">
        <v>43.914759</v>
      </c>
      <c r="D21" s="17">
        <v>61.548603</v>
      </c>
      <c r="E21" s="16">
        <f>B21/C21*D21</f>
        <v>40546.75752154305</v>
      </c>
      <c r="F21" s="110">
        <f>(1/30*7)+12+12+12+12+11</f>
        <v>59.233333333333334</v>
      </c>
      <c r="G21" s="18">
        <f>E21*F21%</f>
        <v>24017.196038594</v>
      </c>
      <c r="H21" s="18">
        <f>E21+G21</f>
        <v>64563.953560137044</v>
      </c>
    </row>
    <row r="23" spans="2:8" ht="10.5">
      <c r="B23" s="21"/>
      <c r="E23" s="21"/>
      <c r="G23" s="21"/>
      <c r="H23" s="21"/>
    </row>
    <row r="24" ht="10.5">
      <c r="C24" s="21"/>
    </row>
    <row r="25" spans="3:9" ht="10.5">
      <c r="C25" s="115"/>
      <c r="D25" s="114"/>
      <c r="E25" s="115"/>
      <c r="F25" s="115"/>
      <c r="G25" s="114"/>
      <c r="H25" s="114"/>
      <c r="I25" s="114"/>
    </row>
    <row r="26" spans="3:9" ht="10.5">
      <c r="C26" s="114"/>
      <c r="D26" s="114" t="s">
        <v>68</v>
      </c>
      <c r="E26" s="114"/>
      <c r="F26" s="114"/>
      <c r="G26" s="114"/>
      <c r="H26" s="114"/>
      <c r="I26" s="114"/>
    </row>
    <row r="27" spans="3:9" ht="10.5">
      <c r="C27" s="114" t="s">
        <v>67</v>
      </c>
      <c r="D27" s="114"/>
      <c r="E27" s="114"/>
      <c r="F27" s="114"/>
      <c r="G27" s="114"/>
      <c r="H27" s="114"/>
      <c r="I27" s="114"/>
    </row>
    <row r="28" spans="3:9" ht="10.5">
      <c r="C28" s="114"/>
      <c r="D28" s="114"/>
      <c r="E28" s="114"/>
      <c r="F28" s="114"/>
      <c r="G28" s="114"/>
      <c r="H28" s="114"/>
      <c r="I28" s="114"/>
    </row>
    <row r="29" spans="3:9" ht="10.5">
      <c r="C29" s="114"/>
      <c r="D29" s="114"/>
      <c r="E29" s="114"/>
      <c r="F29" s="114"/>
      <c r="G29" s="114"/>
      <c r="H29" s="114"/>
      <c r="I29" s="114"/>
    </row>
  </sheetData>
  <sheetProtection/>
  <printOptions/>
  <pageMargins left="2.5590551181102366" right="0.7874015748031497" top="0.984251968503937" bottom="0.7480314960629921" header="0.31496062992125984" footer="0.5118110236220472"/>
  <pageSetup horizontalDpi="600" verticalDpi="600" orientation="landscape" paperSize="9" r:id="rId1"/>
  <headerFooter alignWithMargins="0">
    <oddHeader>&amp;R&amp;"Tahoma,Normal"&amp;8
Anexo: 01
Folha : 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9.140625" style="1" customWidth="1"/>
    <col min="2" max="2" width="11.28125" style="1" customWidth="1"/>
    <col min="3" max="3" width="12.00390625" style="1" customWidth="1"/>
    <col min="4" max="5" width="11.421875" style="1" customWidth="1"/>
    <col min="6" max="6" width="9.00390625" style="1" customWidth="1"/>
    <col min="7" max="7" width="10.8515625" style="1" customWidth="1"/>
    <col min="8" max="8" width="13.421875" style="1" customWidth="1"/>
    <col min="9" max="9" width="8.28125" style="1" customWidth="1"/>
    <col min="10" max="10" width="4.8515625" style="1" customWidth="1"/>
    <col min="11" max="16384" width="11.421875" style="1" customWidth="1"/>
  </cols>
  <sheetData>
    <row r="1" spans="5:8" ht="10.5">
      <c r="E1" s="22"/>
      <c r="H1" s="22"/>
    </row>
    <row r="2" spans="5:8" ht="10.5">
      <c r="E2" s="22"/>
      <c r="H2" s="22"/>
    </row>
    <row r="3" ht="12" customHeight="1"/>
    <row r="4" ht="10.5">
      <c r="A4" s="1" t="s">
        <v>42</v>
      </c>
    </row>
    <row r="5" s="2" customFormat="1" ht="10.5">
      <c r="A5" s="2" t="s">
        <v>33</v>
      </c>
    </row>
    <row r="6" spans="2:7" ht="12" customHeight="1">
      <c r="B6" s="2"/>
      <c r="C6" s="2"/>
      <c r="D6" s="2"/>
      <c r="E6" s="2"/>
      <c r="F6" s="2"/>
      <c r="G6" s="2"/>
    </row>
    <row r="7" spans="1:7" ht="10.5">
      <c r="A7" s="1" t="s">
        <v>62</v>
      </c>
      <c r="B7" s="2"/>
      <c r="C7" s="2"/>
      <c r="D7" s="2"/>
      <c r="E7" s="2"/>
      <c r="F7" s="2"/>
      <c r="G7" s="2"/>
    </row>
    <row r="8" ht="10.5">
      <c r="A8" s="1" t="s">
        <v>63</v>
      </c>
    </row>
    <row r="9" ht="10.5">
      <c r="A9" s="1" t="s">
        <v>64</v>
      </c>
    </row>
    <row r="10" ht="10.5">
      <c r="A10" s="1" t="s">
        <v>65</v>
      </c>
    </row>
    <row r="11" ht="12.75" customHeight="1" thickBot="1"/>
    <row r="12" spans="1:8" s="26" customFormat="1" ht="12.75" customHeight="1" thickBot="1" thickTop="1">
      <c r="A12" s="24" t="s">
        <v>0</v>
      </c>
      <c r="B12" s="25" t="s">
        <v>1</v>
      </c>
      <c r="C12" s="24" t="s">
        <v>2</v>
      </c>
      <c r="D12" s="24" t="s">
        <v>3</v>
      </c>
      <c r="E12" s="24" t="s">
        <v>6</v>
      </c>
      <c r="F12" s="24" t="s">
        <v>7</v>
      </c>
      <c r="G12" s="24" t="s">
        <v>8</v>
      </c>
      <c r="H12" s="24" t="s">
        <v>9</v>
      </c>
    </row>
    <row r="13" ht="9.75" customHeight="1" thickBot="1" thickTop="1"/>
    <row r="14" spans="1:8" ht="11.25" thickTop="1">
      <c r="A14" s="3" t="s">
        <v>4</v>
      </c>
      <c r="B14" s="4" t="s">
        <v>24</v>
      </c>
      <c r="C14" s="4" t="s">
        <v>10</v>
      </c>
      <c r="D14" s="4" t="s">
        <v>10</v>
      </c>
      <c r="E14" s="4" t="s">
        <v>11</v>
      </c>
      <c r="F14" s="5" t="s">
        <v>12</v>
      </c>
      <c r="G14" s="4" t="s">
        <v>13</v>
      </c>
      <c r="H14" s="6" t="s">
        <v>11</v>
      </c>
    </row>
    <row r="15" spans="1:8" ht="10.5">
      <c r="A15" s="7"/>
      <c r="B15" s="8" t="s">
        <v>34</v>
      </c>
      <c r="C15" s="8" t="s">
        <v>14</v>
      </c>
      <c r="D15" s="8" t="s">
        <v>15</v>
      </c>
      <c r="E15" s="8" t="s">
        <v>10</v>
      </c>
      <c r="F15" s="9"/>
      <c r="G15" s="8" t="s">
        <v>16</v>
      </c>
      <c r="H15" s="10" t="s">
        <v>10</v>
      </c>
    </row>
    <row r="16" spans="1:8" ht="10.5">
      <c r="A16" s="7"/>
      <c r="B16" s="8" t="s">
        <v>35</v>
      </c>
      <c r="C16" s="8" t="s">
        <v>17</v>
      </c>
      <c r="D16" s="8" t="s">
        <v>17</v>
      </c>
      <c r="E16" s="8" t="s">
        <v>14</v>
      </c>
      <c r="F16" s="9"/>
      <c r="G16" s="8" t="s">
        <v>12</v>
      </c>
      <c r="H16" s="10" t="s">
        <v>18</v>
      </c>
    </row>
    <row r="17" spans="1:8" ht="10.5">
      <c r="A17" s="7"/>
      <c r="B17" s="8" t="s">
        <v>36</v>
      </c>
      <c r="C17" s="8" t="s">
        <v>19</v>
      </c>
      <c r="D17" s="8" t="s">
        <v>19</v>
      </c>
      <c r="E17" s="8" t="s">
        <v>20</v>
      </c>
      <c r="F17" s="9"/>
      <c r="G17" s="8"/>
      <c r="H17" s="10" t="s">
        <v>41</v>
      </c>
    </row>
    <row r="18" spans="1:8" ht="10.5">
      <c r="A18" s="7"/>
      <c r="B18" s="8" t="s">
        <v>37</v>
      </c>
      <c r="C18" s="8" t="s">
        <v>39</v>
      </c>
      <c r="D18" s="8" t="s">
        <v>21</v>
      </c>
      <c r="E18" s="28">
        <v>42339</v>
      </c>
      <c r="F18" s="9"/>
      <c r="G18" s="8"/>
      <c r="H18" s="29">
        <v>42339</v>
      </c>
    </row>
    <row r="19" spans="1:8" ht="11.25" thickBot="1">
      <c r="A19" s="11"/>
      <c r="B19" s="12" t="s">
        <v>38</v>
      </c>
      <c r="C19" s="23" t="s">
        <v>31</v>
      </c>
      <c r="D19" s="27">
        <v>42339</v>
      </c>
      <c r="E19" s="12"/>
      <c r="F19" s="12"/>
      <c r="G19" s="13" t="s">
        <v>40</v>
      </c>
      <c r="H19" s="14" t="s">
        <v>23</v>
      </c>
    </row>
    <row r="20" ht="13.5" thickTop="1"/>
    <row r="21" spans="1:8" ht="10.5">
      <c r="A21" s="111">
        <v>40118</v>
      </c>
      <c r="B21" s="15">
        <v>10000</v>
      </c>
      <c r="C21" s="20">
        <v>41.243534</v>
      </c>
      <c r="D21" s="17">
        <v>61.548603</v>
      </c>
      <c r="E21" s="16">
        <f>B21/C21*D21</f>
        <v>14923.212690745657</v>
      </c>
      <c r="F21" s="110">
        <f>(1/30*7)+12+12+12+12+11</f>
        <v>59.233333333333334</v>
      </c>
      <c r="G21" s="18">
        <f>E21*F21%</f>
        <v>8839.516317151678</v>
      </c>
      <c r="H21" s="18">
        <f>E21+G21</f>
        <v>23762.729007897335</v>
      </c>
    </row>
    <row r="23" spans="2:8" ht="10.5">
      <c r="B23" s="21"/>
      <c r="E23" s="21"/>
      <c r="G23" s="21"/>
      <c r="H23" s="21"/>
    </row>
    <row r="24" spans="2:8" ht="10.5">
      <c r="B24" s="21"/>
      <c r="E24" s="21"/>
      <c r="G24" s="21"/>
      <c r="H24" s="21"/>
    </row>
    <row r="25" spans="3:13" ht="10.5">
      <c r="C25" s="114"/>
      <c r="D25" s="114"/>
      <c r="E25" s="114"/>
      <c r="F25" s="114"/>
      <c r="G25" s="114"/>
      <c r="J25" s="114"/>
      <c r="K25" s="114"/>
      <c r="L25" s="114"/>
      <c r="M25" s="114"/>
    </row>
    <row r="26" spans="3:13" ht="10.5">
      <c r="C26" s="114"/>
      <c r="D26" s="114" t="s">
        <v>68</v>
      </c>
      <c r="E26" s="114"/>
      <c r="F26" s="114"/>
      <c r="G26" s="114"/>
      <c r="J26" s="114"/>
      <c r="K26" s="114"/>
      <c r="L26" s="114"/>
      <c r="M26" s="114"/>
    </row>
    <row r="27" spans="3:13" ht="10.5">
      <c r="C27" s="114" t="s">
        <v>69</v>
      </c>
      <c r="D27" s="114"/>
      <c r="E27" s="114"/>
      <c r="F27" s="114"/>
      <c r="G27" s="114"/>
      <c r="J27" s="114"/>
      <c r="K27" s="114"/>
      <c r="L27" s="114"/>
      <c r="M27" s="114"/>
    </row>
    <row r="28" spans="3:13" ht="10.5">
      <c r="C28" s="114"/>
      <c r="D28" s="114"/>
      <c r="E28" s="114"/>
      <c r="F28" s="114"/>
      <c r="G28" s="114"/>
      <c r="J28" s="114"/>
      <c r="K28" s="114"/>
      <c r="L28" s="114"/>
      <c r="M28" s="114"/>
    </row>
    <row r="29" spans="5:13" ht="10.5">
      <c r="E29" s="114"/>
      <c r="F29" s="114"/>
      <c r="G29" s="114"/>
      <c r="H29" s="114"/>
      <c r="I29" s="114"/>
      <c r="J29" s="114"/>
      <c r="K29" s="114"/>
      <c r="L29" s="114"/>
      <c r="M29" s="114"/>
    </row>
    <row r="30" spans="5:13" ht="10.5">
      <c r="E30" s="114"/>
      <c r="F30" s="114"/>
      <c r="G30" s="114"/>
      <c r="H30" s="114"/>
      <c r="I30" s="114"/>
      <c r="J30" s="114"/>
      <c r="K30" s="114"/>
      <c r="L30" s="114"/>
      <c r="M30" s="114"/>
    </row>
    <row r="31" spans="5:13" ht="10.5">
      <c r="E31" s="114"/>
      <c r="F31" s="114"/>
      <c r="G31" s="114"/>
      <c r="H31" s="114"/>
      <c r="I31" s="114"/>
      <c r="J31" s="114"/>
      <c r="K31" s="114"/>
      <c r="L31" s="114"/>
      <c r="M31" s="114"/>
    </row>
    <row r="32" spans="5:13" ht="10.5">
      <c r="E32" s="114"/>
      <c r="F32" s="114"/>
      <c r="G32" s="114"/>
      <c r="H32" s="114"/>
      <c r="I32" s="114"/>
      <c r="J32" s="114"/>
      <c r="K32" s="114"/>
      <c r="L32" s="114"/>
      <c r="M32" s="114"/>
    </row>
    <row r="33" spans="5:13" ht="10.5">
      <c r="E33" s="114"/>
      <c r="F33" s="114"/>
      <c r="G33" s="114"/>
      <c r="H33" s="114"/>
      <c r="I33" s="114"/>
      <c r="J33" s="114"/>
      <c r="K33" s="114"/>
      <c r="L33" s="114"/>
      <c r="M33" s="114"/>
    </row>
  </sheetData>
  <sheetProtection/>
  <printOptions/>
  <pageMargins left="2.5590551181102366" right="0.7874015748031497" top="0.984251968503937" bottom="0.7480314960629921" header="0.31496062992125984" footer="0.5118110236220472"/>
  <pageSetup horizontalDpi="600" verticalDpi="600" orientation="landscape" paperSize="9" r:id="rId1"/>
  <headerFooter alignWithMargins="0">
    <oddHeader>&amp;R
&amp;"Tahoma,Normal"&amp;8Anexo: 02
Folha :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5">
      <selection activeCell="K47" sqref="K47"/>
    </sheetView>
  </sheetViews>
  <sheetFormatPr defaultColWidth="11.421875" defaultRowHeight="12.75"/>
  <cols>
    <col min="1" max="1" width="1.28515625" style="30" customWidth="1"/>
    <col min="2" max="2" width="3.28125" style="30" customWidth="1"/>
    <col min="3" max="3" width="1.8515625" style="31" customWidth="1"/>
    <col min="4" max="4" width="39.00390625" style="30" customWidth="1"/>
    <col min="5" max="5" width="15.140625" style="30" customWidth="1"/>
    <col min="6" max="6" width="2.28125" style="31" customWidth="1"/>
    <col min="7" max="7" width="10.421875" style="30" customWidth="1"/>
    <col min="8" max="8" width="2.00390625" style="31" customWidth="1"/>
    <col min="9" max="9" width="12.140625" style="35" customWidth="1"/>
    <col min="10" max="10" width="1.8515625" style="30" customWidth="1"/>
    <col min="11" max="11" width="11.421875" style="30" customWidth="1"/>
    <col min="12" max="12" width="10.421875" style="30" customWidth="1"/>
    <col min="13" max="16384" width="11.421875" style="30" customWidth="1"/>
  </cols>
  <sheetData>
    <row r="1" spans="8:9" ht="10.5">
      <c r="H1" s="32"/>
      <c r="I1" s="33"/>
    </row>
    <row r="2" ht="10.5">
      <c r="I2" s="34"/>
    </row>
    <row r="3" ht="17.25" customHeight="1"/>
    <row r="4" ht="7.5" customHeight="1" hidden="1"/>
    <row r="5" ht="10.5" hidden="1"/>
    <row r="6" spans="1:10" s="109" customFormat="1" ht="18" customHeight="1">
      <c r="A6" s="113" t="s">
        <v>43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4:9" ht="21" customHeight="1">
      <c r="D7" s="36"/>
      <c r="E7" s="37"/>
      <c r="G7" s="37"/>
      <c r="I7" s="38"/>
    </row>
    <row r="8" spans="1:7" s="1" customFormat="1" ht="10.5">
      <c r="A8" s="1" t="s">
        <v>62</v>
      </c>
      <c r="B8" s="2"/>
      <c r="C8" s="2"/>
      <c r="D8" s="2"/>
      <c r="E8" s="2"/>
      <c r="F8" s="2"/>
      <c r="G8" s="2"/>
    </row>
    <row r="9" s="1" customFormat="1" ht="10.5">
      <c r="A9" s="1" t="s">
        <v>63</v>
      </c>
    </row>
    <row r="10" s="1" customFormat="1" ht="10.5">
      <c r="A10" s="1" t="s">
        <v>64</v>
      </c>
    </row>
    <row r="11" s="1" customFormat="1" ht="10.5">
      <c r="A11" s="1" t="s">
        <v>65</v>
      </c>
    </row>
    <row r="12" spans="1:3" ht="15" customHeight="1">
      <c r="A12" s="39"/>
      <c r="B12" s="39"/>
      <c r="C12" s="40"/>
    </row>
    <row r="13" spans="1:10" ht="9.75" customHeight="1">
      <c r="A13" s="41"/>
      <c r="B13" s="42"/>
      <c r="C13" s="43"/>
      <c r="D13" s="42"/>
      <c r="E13" s="42"/>
      <c r="F13" s="43"/>
      <c r="G13" s="42"/>
      <c r="H13" s="43"/>
      <c r="I13" s="44"/>
      <c r="J13" s="45"/>
    </row>
    <row r="14" spans="1:10" ht="10.5">
      <c r="A14" s="46"/>
      <c r="B14" s="47"/>
      <c r="C14" s="48"/>
      <c r="D14" s="49" t="s">
        <v>44</v>
      </c>
      <c r="E14" s="47"/>
      <c r="F14" s="50"/>
      <c r="G14" s="50" t="s">
        <v>45</v>
      </c>
      <c r="H14" s="50"/>
      <c r="I14" s="50"/>
      <c r="J14" s="51"/>
    </row>
    <row r="15" spans="1:10" ht="10.5">
      <c r="A15" s="46"/>
      <c r="B15" s="47"/>
      <c r="C15" s="48"/>
      <c r="D15" s="47"/>
      <c r="E15" s="47"/>
      <c r="F15" s="50"/>
      <c r="G15" s="50" t="s">
        <v>46</v>
      </c>
      <c r="H15" s="50"/>
      <c r="I15" s="50"/>
      <c r="J15" s="51"/>
    </row>
    <row r="16" spans="1:10" ht="9" customHeight="1">
      <c r="A16" s="46"/>
      <c r="B16" s="47"/>
      <c r="C16" s="48"/>
      <c r="D16" s="47"/>
      <c r="E16" s="47"/>
      <c r="F16" s="50"/>
      <c r="G16" s="52"/>
      <c r="H16" s="50"/>
      <c r="I16" s="52"/>
      <c r="J16" s="51"/>
    </row>
    <row r="17" spans="1:10" ht="10.5" customHeight="1">
      <c r="A17" s="46"/>
      <c r="B17" s="47"/>
      <c r="C17" s="48"/>
      <c r="D17" s="53" t="s">
        <v>58</v>
      </c>
      <c r="E17" s="47"/>
      <c r="F17" s="48"/>
      <c r="G17" s="47"/>
      <c r="H17" s="48"/>
      <c r="I17" s="53"/>
      <c r="J17" s="51"/>
    </row>
    <row r="18" spans="1:10" ht="10.5">
      <c r="A18" s="46"/>
      <c r="B18" s="47" t="s">
        <v>25</v>
      </c>
      <c r="C18" s="48" t="s">
        <v>5</v>
      </c>
      <c r="D18" s="91" t="s">
        <v>48</v>
      </c>
      <c r="E18" s="92"/>
      <c r="F18" s="48" t="s">
        <v>22</v>
      </c>
      <c r="G18" s="93">
        <f>'01'!B21</f>
        <v>28930</v>
      </c>
      <c r="H18" s="94"/>
      <c r="I18" s="54"/>
      <c r="J18" s="51"/>
    </row>
    <row r="19" spans="1:10" ht="10.5">
      <c r="A19" s="46"/>
      <c r="B19" s="47" t="s">
        <v>26</v>
      </c>
      <c r="C19" s="48" t="s">
        <v>5</v>
      </c>
      <c r="D19" s="91" t="s">
        <v>49</v>
      </c>
      <c r="E19" s="92"/>
      <c r="F19" s="48" t="s">
        <v>22</v>
      </c>
      <c r="G19" s="93">
        <f>'01'!E21-'01'!B21</f>
        <v>11616.757521543048</v>
      </c>
      <c r="H19" s="94"/>
      <c r="I19" s="54"/>
      <c r="J19" s="51"/>
    </row>
    <row r="20" spans="1:10" ht="10.5">
      <c r="A20" s="46"/>
      <c r="B20" s="47" t="s">
        <v>27</v>
      </c>
      <c r="C20" s="48" t="s">
        <v>5</v>
      </c>
      <c r="D20" s="91" t="s">
        <v>50</v>
      </c>
      <c r="E20" s="92"/>
      <c r="F20" s="48" t="s">
        <v>22</v>
      </c>
      <c r="G20" s="93">
        <f>'01'!G21</f>
        <v>24017.196038594</v>
      </c>
      <c r="H20" s="94"/>
      <c r="I20" s="54"/>
      <c r="J20" s="51"/>
    </row>
    <row r="21" spans="1:10" ht="2.25" customHeight="1">
      <c r="A21" s="46"/>
      <c r="B21" s="47"/>
      <c r="C21" s="48"/>
      <c r="D21" s="47"/>
      <c r="E21" s="47"/>
      <c r="F21" s="48"/>
      <c r="G21" s="47"/>
      <c r="H21" s="69"/>
      <c r="I21" s="55"/>
      <c r="J21" s="51"/>
    </row>
    <row r="22" spans="1:10" ht="12" customHeight="1">
      <c r="A22" s="46"/>
      <c r="B22" s="42" t="s">
        <v>28</v>
      </c>
      <c r="C22" s="43" t="s">
        <v>5</v>
      </c>
      <c r="D22" s="42" t="s">
        <v>51</v>
      </c>
      <c r="E22" s="42"/>
      <c r="F22" s="43"/>
      <c r="G22" s="95"/>
      <c r="H22" s="96" t="s">
        <v>22</v>
      </c>
      <c r="I22" s="56">
        <f>SUM(G18:G21)</f>
        <v>64563.953560137044</v>
      </c>
      <c r="J22" s="51"/>
    </row>
    <row r="23" spans="1:10" ht="12.75" customHeight="1">
      <c r="A23" s="46"/>
      <c r="B23" s="47"/>
      <c r="C23" s="48"/>
      <c r="D23" s="47"/>
      <c r="E23" s="47"/>
      <c r="F23" s="48"/>
      <c r="G23" s="47"/>
      <c r="H23" s="48"/>
      <c r="I23" s="53"/>
      <c r="J23" s="51"/>
    </row>
    <row r="24" spans="1:10" ht="10.5" customHeight="1">
      <c r="A24" s="46"/>
      <c r="B24" s="47"/>
      <c r="C24" s="48"/>
      <c r="D24" s="53" t="s">
        <v>47</v>
      </c>
      <c r="E24" s="47"/>
      <c r="F24" s="48"/>
      <c r="G24" s="47"/>
      <c r="H24" s="48"/>
      <c r="I24" s="53"/>
      <c r="J24" s="51"/>
    </row>
    <row r="25" spans="1:10" ht="10.5">
      <c r="A25" s="46"/>
      <c r="B25" s="47" t="s">
        <v>29</v>
      </c>
      <c r="C25" s="48" t="s">
        <v>5</v>
      </c>
      <c r="D25" s="91" t="s">
        <v>48</v>
      </c>
      <c r="E25" s="92"/>
      <c r="F25" s="48" t="s">
        <v>22</v>
      </c>
      <c r="G25" s="93">
        <f>'02'!B21</f>
        <v>10000</v>
      </c>
      <c r="H25" s="94"/>
      <c r="I25" s="54"/>
      <c r="J25" s="51"/>
    </row>
    <row r="26" spans="1:10" ht="10.5">
      <c r="A26" s="46"/>
      <c r="B26" s="47" t="s">
        <v>30</v>
      </c>
      <c r="C26" s="48" t="s">
        <v>5</v>
      </c>
      <c r="D26" s="91" t="s">
        <v>49</v>
      </c>
      <c r="E26" s="92"/>
      <c r="F26" s="48" t="s">
        <v>22</v>
      </c>
      <c r="G26" s="93">
        <f>'02'!E21-'02'!B21</f>
        <v>4923.212690745657</v>
      </c>
      <c r="H26" s="94"/>
      <c r="I26" s="54"/>
      <c r="J26" s="51"/>
    </row>
    <row r="27" spans="1:10" ht="10.5">
      <c r="A27" s="46"/>
      <c r="B27" s="47" t="s">
        <v>52</v>
      </c>
      <c r="C27" s="48" t="s">
        <v>5</v>
      </c>
      <c r="D27" s="91" t="s">
        <v>50</v>
      </c>
      <c r="E27" s="92"/>
      <c r="F27" s="48" t="s">
        <v>22</v>
      </c>
      <c r="G27" s="93">
        <f>'02'!G21</f>
        <v>8839.516317151678</v>
      </c>
      <c r="H27" s="94"/>
      <c r="I27" s="54"/>
      <c r="J27" s="51"/>
    </row>
    <row r="28" spans="1:10" ht="2.25" customHeight="1">
      <c r="A28" s="46"/>
      <c r="B28" s="47"/>
      <c r="C28" s="48"/>
      <c r="D28" s="47"/>
      <c r="E28" s="47"/>
      <c r="F28" s="48"/>
      <c r="G28" s="47"/>
      <c r="H28" s="69"/>
      <c r="I28" s="55"/>
      <c r="J28" s="51"/>
    </row>
    <row r="29" spans="1:10" ht="12" customHeight="1">
      <c r="A29" s="46"/>
      <c r="B29" s="42" t="s">
        <v>53</v>
      </c>
      <c r="C29" s="43" t="s">
        <v>5</v>
      </c>
      <c r="D29" s="42" t="s">
        <v>54</v>
      </c>
      <c r="E29" s="42"/>
      <c r="F29" s="43"/>
      <c r="G29" s="95"/>
      <c r="H29" s="96" t="s">
        <v>22</v>
      </c>
      <c r="I29" s="56">
        <f>SUM(G25:G28)</f>
        <v>23762.729007897335</v>
      </c>
      <c r="J29" s="51"/>
    </row>
    <row r="30" spans="1:10" ht="6" customHeight="1">
      <c r="A30" s="46"/>
      <c r="B30" s="47"/>
      <c r="C30" s="48"/>
      <c r="D30" s="47"/>
      <c r="E30" s="47"/>
      <c r="F30" s="48"/>
      <c r="G30" s="97"/>
      <c r="H30" s="96"/>
      <c r="I30" s="56"/>
      <c r="J30" s="51"/>
    </row>
    <row r="31" spans="1:10" s="64" customFormat="1" ht="16.5" customHeight="1">
      <c r="A31" s="102"/>
      <c r="B31" s="103" t="s">
        <v>55</v>
      </c>
      <c r="C31" s="104" t="s">
        <v>5</v>
      </c>
      <c r="D31" s="103" t="s">
        <v>60</v>
      </c>
      <c r="E31" s="105"/>
      <c r="F31" s="106"/>
      <c r="G31" s="105"/>
      <c r="H31" s="106" t="s">
        <v>22</v>
      </c>
      <c r="I31" s="107">
        <f>SUM(I17:I30)</f>
        <v>88326.68256803438</v>
      </c>
      <c r="J31" s="108"/>
    </row>
    <row r="32" spans="1:10" s="35" customFormat="1" ht="12.75" customHeight="1">
      <c r="A32" s="98"/>
      <c r="B32" s="53"/>
      <c r="C32" s="99"/>
      <c r="D32" s="53"/>
      <c r="E32" s="65"/>
      <c r="F32" s="99"/>
      <c r="G32" s="100"/>
      <c r="H32" s="99"/>
      <c r="I32" s="66"/>
      <c r="J32" s="101"/>
    </row>
    <row r="33" spans="1:10" s="35" customFormat="1" ht="15" customHeight="1">
      <c r="A33" s="98"/>
      <c r="B33" s="53" t="s">
        <v>56</v>
      </c>
      <c r="C33" s="99" t="s">
        <v>5</v>
      </c>
      <c r="D33" s="58" t="s">
        <v>59</v>
      </c>
      <c r="E33" s="65"/>
      <c r="F33" s="99"/>
      <c r="G33" s="100"/>
      <c r="H33" s="99" t="s">
        <v>22</v>
      </c>
      <c r="I33" s="112">
        <f>I31*10%</f>
        <v>8832.668256803438</v>
      </c>
      <c r="J33" s="101"/>
    </row>
    <row r="34" spans="1:10" s="35" customFormat="1" ht="14.25" customHeight="1">
      <c r="A34" s="98"/>
      <c r="B34" s="53"/>
      <c r="C34" s="99"/>
      <c r="D34" s="53"/>
      <c r="E34" s="65"/>
      <c r="F34" s="99"/>
      <c r="G34" s="100"/>
      <c r="H34" s="99"/>
      <c r="I34" s="66"/>
      <c r="J34" s="101"/>
    </row>
    <row r="35" spans="1:10" s="64" customFormat="1" ht="15" customHeight="1">
      <c r="A35" s="57"/>
      <c r="B35" s="58" t="s">
        <v>57</v>
      </c>
      <c r="C35" s="59" t="s">
        <v>5</v>
      </c>
      <c r="D35" s="58" t="s">
        <v>61</v>
      </c>
      <c r="E35" s="60"/>
      <c r="F35" s="59"/>
      <c r="G35" s="61"/>
      <c r="H35" s="59" t="s">
        <v>22</v>
      </c>
      <c r="I35" s="62">
        <f>I31+I33</f>
        <v>97159.3508248378</v>
      </c>
      <c r="J35" s="63"/>
    </row>
    <row r="36" spans="1:10" ht="14.25" customHeight="1">
      <c r="A36" s="46"/>
      <c r="B36" s="47"/>
      <c r="C36" s="48"/>
      <c r="D36" s="47"/>
      <c r="E36" s="65"/>
      <c r="F36" s="48"/>
      <c r="G36" s="66"/>
      <c r="H36" s="48"/>
      <c r="I36" s="66"/>
      <c r="J36" s="51"/>
    </row>
    <row r="37" spans="1:10" ht="13.5" customHeight="1">
      <c r="A37" s="67"/>
      <c r="B37" s="68"/>
      <c r="C37" s="69"/>
      <c r="D37" s="68"/>
      <c r="E37" s="68"/>
      <c r="F37" s="69"/>
      <c r="G37" s="70"/>
      <c r="H37" s="71"/>
      <c r="I37" s="72"/>
      <c r="J37" s="73"/>
    </row>
    <row r="38" spans="7:9" ht="18.75" customHeight="1">
      <c r="G38" s="74"/>
      <c r="H38" s="75"/>
      <c r="I38" s="76"/>
    </row>
    <row r="39" ht="10.5" hidden="1"/>
    <row r="40" spans="4:9" ht="10.5" hidden="1">
      <c r="D40" s="77"/>
      <c r="G40" s="77"/>
      <c r="H40" s="75"/>
      <c r="I40" s="78"/>
    </row>
    <row r="41" ht="10.5" hidden="1">
      <c r="D41" s="79"/>
    </row>
    <row r="42" spans="2:7" ht="10.5" customHeight="1">
      <c r="B42" s="80"/>
      <c r="C42" s="81"/>
      <c r="D42" s="80"/>
      <c r="E42" s="83"/>
      <c r="F42" s="82"/>
      <c r="G42" s="83"/>
    </row>
    <row r="43" spans="2:9" ht="10.5" customHeight="1">
      <c r="B43" s="85"/>
      <c r="C43" s="86"/>
      <c r="D43" s="87"/>
      <c r="E43" s="86"/>
      <c r="F43" s="87" t="s">
        <v>68</v>
      </c>
      <c r="G43" s="88"/>
      <c r="H43" s="30"/>
      <c r="I43" s="30"/>
    </row>
    <row r="44" spans="2:9" ht="12.75">
      <c r="B44" s="84"/>
      <c r="C44" s="86"/>
      <c r="D44" s="87"/>
      <c r="E44" s="86" t="s">
        <v>66</v>
      </c>
      <c r="F44" s="89"/>
      <c r="G44" s="49"/>
      <c r="H44" s="30"/>
      <c r="I44" s="30"/>
    </row>
    <row r="45" spans="2:9" ht="12.75">
      <c r="B45" s="84"/>
      <c r="C45" s="86"/>
      <c r="D45" s="87"/>
      <c r="E45" s="86"/>
      <c r="F45" s="89"/>
      <c r="G45" s="49"/>
      <c r="H45" s="30"/>
      <c r="I45" s="30"/>
    </row>
    <row r="46" spans="3:9" ht="10.5">
      <c r="C46" s="30"/>
      <c r="D46" s="31"/>
      <c r="E46" s="47"/>
      <c r="F46" s="48"/>
      <c r="G46" s="53"/>
      <c r="H46" s="30"/>
      <c r="I46" s="30"/>
    </row>
    <row r="47" spans="2:9" ht="10.5">
      <c r="B47" s="90"/>
      <c r="C47" s="30"/>
      <c r="D47" s="31"/>
      <c r="G47" s="35"/>
      <c r="H47" s="30"/>
      <c r="I47" s="30"/>
    </row>
    <row r="51" ht="13.5" customHeight="1"/>
  </sheetData>
  <sheetProtection/>
  <mergeCells count="1">
    <mergeCell ref="A6:J6"/>
  </mergeCells>
  <printOptions/>
  <pageMargins left="2.5590551181102366" right="0.7874015748031497" top="0.984251968503937" bottom="0.7874015748031497" header="0.31496062992125984" footer="0.31496062992125984"/>
  <pageSetup horizontalDpi="600" verticalDpi="600" orientation="landscape" paperSize="9" r:id="rId1"/>
  <headerFooter>
    <oddHeader>&amp;R&amp;"Tahoma,Normal"&amp;8
Anexo : 03
Folha :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2015-12-14T11:38:47Z</cp:lastPrinted>
  <dcterms:created xsi:type="dcterms:W3CDTF">2008-03-24T19:15:20Z</dcterms:created>
  <dcterms:modified xsi:type="dcterms:W3CDTF">2016-03-22T12:53:55Z</dcterms:modified>
  <cp:category/>
  <cp:version/>
  <cp:contentType/>
  <cp:contentStatus/>
</cp:coreProperties>
</file>